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d80acbb90d789f/Dokumenter/Foreningen VSP/Generalforsamling/2025/"/>
    </mc:Choice>
  </mc:AlternateContent>
  <xr:revisionPtr revIDLastSave="0" documentId="8_{A5CB54C9-B07F-4390-B1A7-7DCA25488F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3" r:id="rId1"/>
    <sheet name="Spec." sheetId="1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4" l="1"/>
  <c r="C8" i="14"/>
  <c r="E4" i="14"/>
  <c r="E5" i="14"/>
  <c r="E6" i="14"/>
  <c r="E7" i="14"/>
  <c r="E8" i="14"/>
  <c r="C8" i="13"/>
  <c r="C21" i="13"/>
  <c r="D8" i="13"/>
  <c r="D14" i="13"/>
  <c r="D21" i="13"/>
  <c r="D23" i="13"/>
  <c r="C26" i="13"/>
  <c r="C27" i="13"/>
  <c r="C31" i="13"/>
  <c r="E15" i="13"/>
  <c r="E8" i="13"/>
  <c r="E6" i="13"/>
  <c r="E21" i="13"/>
  <c r="E20" i="13"/>
  <c r="E19" i="13"/>
  <c r="E18" i="13"/>
  <c r="E17" i="13"/>
  <c r="E16" i="13"/>
  <c r="E14" i="13"/>
  <c r="E13" i="13"/>
  <c r="E12" i="13"/>
  <c r="E11" i="13"/>
  <c r="E10" i="13"/>
  <c r="E9" i="13"/>
  <c r="E7" i="13"/>
  <c r="E5" i="13"/>
  <c r="E4" i="13"/>
</calcChain>
</file>

<file path=xl/sharedStrings.xml><?xml version="1.0" encoding="utf-8"?>
<sst xmlns="http://schemas.openxmlformats.org/spreadsheetml/2006/main" count="56" uniqueCount="54">
  <si>
    <t>Indtægter</t>
  </si>
  <si>
    <t>Udgifter</t>
  </si>
  <si>
    <t>Kontingent</t>
  </si>
  <si>
    <t>Bårebuketter</t>
  </si>
  <si>
    <t>Anette Sand</t>
  </si>
  <si>
    <t>Kasserer</t>
  </si>
  <si>
    <t>Revisor</t>
  </si>
  <si>
    <t>Forskel</t>
  </si>
  <si>
    <t>Konto for udlejning 2277 9291 502 465</t>
  </si>
  <si>
    <t>Afregnet lejeindtægt til KAB for udlejning</t>
  </si>
  <si>
    <t>(ikke afholdt og depositum)</t>
  </si>
  <si>
    <t>Foreningen Vallensbæk Senior Park</t>
  </si>
  <si>
    <t>Kontogebyr</t>
  </si>
  <si>
    <t>Renter</t>
  </si>
  <si>
    <t>Regnskab 2024</t>
  </si>
  <si>
    <t>Frokost lokaleudvalg 17/1-24</t>
  </si>
  <si>
    <t>Generalforsamling 20/3-24</t>
  </si>
  <si>
    <t>Nytårskur 13/1-24</t>
  </si>
  <si>
    <t>Fastelavn 11/2-24</t>
  </si>
  <si>
    <t>Vinsmagning 18/2-24</t>
  </si>
  <si>
    <t>Vingaver</t>
  </si>
  <si>
    <t xml:space="preserve">Vallensbæk Kommune frivilligt soc arb. </t>
  </si>
  <si>
    <t>Tilskud fra afdelingen</t>
  </si>
  <si>
    <t>Fødselsdagsfest 3/5-24</t>
  </si>
  <si>
    <t>Sankt Hans Fest 23/6-24</t>
  </si>
  <si>
    <t>Løvfaldsfest 4/10-24</t>
  </si>
  <si>
    <t>Julefrokost 6/12-24</t>
  </si>
  <si>
    <t>Forudbetalinger Nytårskur</t>
  </si>
  <si>
    <t>Bankbeholdning pr. 31/12-2024</t>
  </si>
  <si>
    <t>Saldo pr. 31/12-2024</t>
  </si>
  <si>
    <t>Saldo pr. 1/1-2024</t>
  </si>
  <si>
    <t>Indestående pr. 31.12.2024</t>
  </si>
  <si>
    <t>4 Sangeftermiddage</t>
  </si>
  <si>
    <t>Delt.</t>
  </si>
  <si>
    <t>Indtægt</t>
  </si>
  <si>
    <t xml:space="preserve">Udgift </t>
  </si>
  <si>
    <t>Ialt</t>
  </si>
  <si>
    <t>Specifikation Sangeftermiddage</t>
  </si>
  <si>
    <t>Nytårssang 21/1-24</t>
  </si>
  <si>
    <t>Sangeftermiddag 25/4-24</t>
  </si>
  <si>
    <t>Sangeftermiddag 25/9-24</t>
  </si>
  <si>
    <t>Sangeftermiddag 24/11-24</t>
  </si>
  <si>
    <t>18 à 60,-</t>
  </si>
  <si>
    <t>24 à 75,-</t>
  </si>
  <si>
    <t>26 à 60,-</t>
  </si>
  <si>
    <t>23 à 60,-</t>
  </si>
  <si>
    <t>25 delt.à 125</t>
  </si>
  <si>
    <t>32 delt.à 25</t>
  </si>
  <si>
    <t>56 delt.à 125</t>
  </si>
  <si>
    <t>50 delt.à 165</t>
  </si>
  <si>
    <t>50 delt.à 125</t>
  </si>
  <si>
    <t>91 delt.</t>
  </si>
  <si>
    <t>Knud Kümpel</t>
  </si>
  <si>
    <t>Underskud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</si>
</sst>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kr.-406]_-;\-* #,##0.00\ [$kr.-406]_-;_-* &quot;-&quot;??\ [$kr.-406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</borders>
  <cellStyleXfs count="1">
    <xf numFmtId="0" fontId="0" fillId="0" borderId="0"/>
  </cellStyleXfs>
  <cellXfs count="53">
    <xf numFmtId="0" fontId="0" fillId="0" borderId="0" xfId="0"/>
    <xf numFmtId="43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43" fontId="1" fillId="0" borderId="0" xfId="0" applyNumberFormat="1" applyFont="1"/>
    <xf numFmtId="4" fontId="1" fillId="0" borderId="1" xfId="0" applyNumberFormat="1" applyFont="1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3" fontId="2" fillId="0" borderId="0" xfId="0" applyNumberFormat="1" applyFont="1"/>
    <xf numFmtId="43" fontId="1" fillId="0" borderId="0" xfId="0" applyNumberFormat="1" applyFont="1" applyAlignment="1">
      <alignment horizontal="center"/>
    </xf>
    <xf numFmtId="4" fontId="1" fillId="0" borderId="2" xfId="0" applyNumberFormat="1" applyFont="1" applyBorder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4" fontId="5" fillId="0" borderId="0" xfId="0" applyNumberFormat="1" applyFont="1" applyAlignment="1">
      <alignment horizontal="center"/>
    </xf>
    <xf numFmtId="4" fontId="3" fillId="0" borderId="3" xfId="0" applyNumberFormat="1" applyFont="1" applyBorder="1"/>
    <xf numFmtId="43" fontId="3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" fontId="3" fillId="0" borderId="1" xfId="0" applyNumberFormat="1" applyFont="1" applyBorder="1"/>
    <xf numFmtId="0" fontId="9" fillId="0" borderId="0" xfId="0" applyFont="1" applyAlignment="1">
      <alignment wrapText="1"/>
    </xf>
    <xf numFmtId="0" fontId="7" fillId="0" borderId="4" xfId="0" applyFont="1" applyBorder="1" applyAlignment="1">
      <alignment wrapText="1"/>
    </xf>
    <xf numFmtId="4" fontId="7" fillId="0" borderId="4" xfId="0" applyNumberFormat="1" applyFont="1" applyBorder="1" applyAlignment="1">
      <alignment wrapText="1"/>
    </xf>
    <xf numFmtId="0" fontId="9" fillId="0" borderId="5" xfId="0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2" fontId="7" fillId="0" borderId="4" xfId="0" applyNumberFormat="1" applyFont="1" applyBorder="1" applyAlignment="1">
      <alignment wrapText="1"/>
    </xf>
    <xf numFmtId="2" fontId="9" fillId="0" borderId="5" xfId="0" applyNumberFormat="1" applyFont="1" applyBorder="1" applyAlignment="1">
      <alignment wrapText="1"/>
    </xf>
    <xf numFmtId="2" fontId="0" fillId="0" borderId="0" xfId="0" applyNumberFormat="1"/>
    <xf numFmtId="43" fontId="7" fillId="0" borderId="4" xfId="0" applyNumberFormat="1" applyFont="1" applyBorder="1" applyAlignment="1">
      <alignment wrapText="1"/>
    </xf>
    <xf numFmtId="43" fontId="9" fillId="0" borderId="5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6" xfId="0" applyFont="1" applyBorder="1"/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7" xfId="0" applyNumberFormat="1" applyFont="1" applyBorder="1"/>
    <xf numFmtId="43" fontId="3" fillId="0" borderId="8" xfId="0" applyNumberFormat="1" applyFont="1" applyBorder="1" applyAlignment="1">
      <alignment horizontal="center" vertical="center"/>
    </xf>
    <xf numFmtId="43" fontId="3" fillId="0" borderId="9" xfId="0" applyNumberFormat="1" applyFont="1" applyBorder="1" applyAlignment="1">
      <alignment horizontal="center" vertical="center"/>
    </xf>
    <xf numFmtId="43" fontId="3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F95F-0FAE-AD49-B247-9FE294BA049B}">
  <dimension ref="A1:E52"/>
  <sheetViews>
    <sheetView tabSelected="1" topLeftCell="A20" zoomScaleNormal="150" zoomScaleSheetLayoutView="100" workbookViewId="0">
      <selection activeCell="E34" sqref="E34"/>
    </sheetView>
  </sheetViews>
  <sheetFormatPr defaultRowHeight="14.4" x14ac:dyDescent="0.3"/>
  <cols>
    <col min="1" max="1" width="32.33203125" customWidth="1"/>
    <col min="2" max="2" width="11.33203125" style="8" bestFit="1" customWidth="1"/>
    <col min="3" max="3" width="11.88671875" style="2" customWidth="1"/>
    <col min="4" max="4" width="13" bestFit="1" customWidth="1"/>
    <col min="5" max="5" width="11.6640625" style="2" customWidth="1"/>
  </cols>
  <sheetData>
    <row r="1" spans="1:5" s="3" customFormat="1" ht="18" customHeight="1" x14ac:dyDescent="0.4">
      <c r="A1" s="44" t="s">
        <v>11</v>
      </c>
      <c r="B1" s="45"/>
      <c r="C1" s="46"/>
      <c r="D1" s="47"/>
      <c r="E1" s="48"/>
    </row>
    <row r="2" spans="1:5" s="17" customFormat="1" ht="21.75" customHeight="1" x14ac:dyDescent="0.35">
      <c r="A2" s="49" t="s">
        <v>14</v>
      </c>
      <c r="B2" s="50"/>
      <c r="C2" s="50"/>
      <c r="D2" s="50"/>
      <c r="E2" s="51"/>
    </row>
    <row r="3" spans="1:5" s="7" customFormat="1" ht="24.75" customHeight="1" x14ac:dyDescent="0.3">
      <c r="A3" s="9"/>
      <c r="B3" s="24"/>
      <c r="C3" s="25" t="s">
        <v>0</v>
      </c>
      <c r="D3" s="25" t="s">
        <v>1</v>
      </c>
      <c r="E3" s="25" t="s">
        <v>7</v>
      </c>
    </row>
    <row r="4" spans="1:5" x14ac:dyDescent="0.3">
      <c r="A4" s="3" t="s">
        <v>2</v>
      </c>
      <c r="B4" s="13"/>
      <c r="C4" s="4">
        <v>7100</v>
      </c>
      <c r="D4" s="4"/>
      <c r="E4" s="4">
        <f>C4-D4</f>
        <v>7100</v>
      </c>
    </row>
    <row r="5" spans="1:5" x14ac:dyDescent="0.3">
      <c r="A5" s="3" t="s">
        <v>16</v>
      </c>
      <c r="B5" s="13"/>
      <c r="C5" s="4"/>
      <c r="D5" s="4">
        <v>919.88</v>
      </c>
      <c r="E5" s="4">
        <f t="shared" ref="E5:E21" si="0">C5-D5</f>
        <v>-919.88</v>
      </c>
    </row>
    <row r="6" spans="1:5" x14ac:dyDescent="0.3">
      <c r="A6" s="3" t="s">
        <v>17</v>
      </c>
      <c r="B6" s="13"/>
      <c r="C6" s="4">
        <v>950</v>
      </c>
      <c r="D6" s="4">
        <v>1496.35</v>
      </c>
      <c r="E6" s="4">
        <f t="shared" si="0"/>
        <v>-546.34999999999991</v>
      </c>
    </row>
    <row r="7" spans="1:5" x14ac:dyDescent="0.3">
      <c r="A7" s="3" t="s">
        <v>15</v>
      </c>
      <c r="B7" s="13"/>
      <c r="C7" s="4"/>
      <c r="D7" s="4">
        <v>613</v>
      </c>
      <c r="E7" s="4">
        <f t="shared" si="0"/>
        <v>-613</v>
      </c>
    </row>
    <row r="8" spans="1:5" x14ac:dyDescent="0.3">
      <c r="A8" s="3" t="s">
        <v>32</v>
      </c>
      <c r="B8" s="13" t="s">
        <v>51</v>
      </c>
      <c r="C8" s="4">
        <f>900+1800+1560+1380</f>
        <v>5640</v>
      </c>
      <c r="D8" s="4">
        <f>1028.65+2331.3+1107.95+1164.45</f>
        <v>5632.35</v>
      </c>
      <c r="E8" s="4">
        <f t="shared" si="0"/>
        <v>7.6499999999996362</v>
      </c>
    </row>
    <row r="9" spans="1:5" x14ac:dyDescent="0.3">
      <c r="A9" s="3" t="s">
        <v>18</v>
      </c>
      <c r="B9" s="13" t="s">
        <v>47</v>
      </c>
      <c r="C9" s="4">
        <v>800</v>
      </c>
      <c r="D9" s="4">
        <v>1698.5</v>
      </c>
      <c r="E9" s="4">
        <f t="shared" si="0"/>
        <v>-898.5</v>
      </c>
    </row>
    <row r="10" spans="1:5" x14ac:dyDescent="0.3">
      <c r="A10" s="3" t="s">
        <v>19</v>
      </c>
      <c r="B10" s="13" t="s">
        <v>46</v>
      </c>
      <c r="C10" s="4">
        <v>3125</v>
      </c>
      <c r="D10" s="4">
        <v>2825</v>
      </c>
      <c r="E10" s="4">
        <f t="shared" si="0"/>
        <v>300</v>
      </c>
    </row>
    <row r="11" spans="1:5" x14ac:dyDescent="0.3">
      <c r="A11" s="3" t="s">
        <v>23</v>
      </c>
      <c r="B11" s="13" t="s">
        <v>48</v>
      </c>
      <c r="C11" s="4">
        <v>7000</v>
      </c>
      <c r="D11" s="5">
        <v>11139.75</v>
      </c>
      <c r="E11" s="4">
        <f t="shared" si="0"/>
        <v>-4139.75</v>
      </c>
    </row>
    <row r="12" spans="1:5" x14ac:dyDescent="0.3">
      <c r="A12" s="3" t="s">
        <v>24</v>
      </c>
      <c r="B12" s="13"/>
      <c r="C12" s="4"/>
      <c r="D12" s="4">
        <v>589.65</v>
      </c>
      <c r="E12" s="4">
        <f t="shared" si="0"/>
        <v>-589.65</v>
      </c>
    </row>
    <row r="13" spans="1:5" x14ac:dyDescent="0.3">
      <c r="A13" s="26" t="s">
        <v>25</v>
      </c>
      <c r="B13" s="13" t="s">
        <v>49</v>
      </c>
      <c r="C13" s="4">
        <v>8250</v>
      </c>
      <c r="D13" s="4">
        <v>11343.35</v>
      </c>
      <c r="E13" s="4">
        <f t="shared" si="0"/>
        <v>-3093.3500000000004</v>
      </c>
    </row>
    <row r="14" spans="1:5" x14ac:dyDescent="0.3">
      <c r="A14" s="3" t="s">
        <v>26</v>
      </c>
      <c r="B14" s="13" t="s">
        <v>50</v>
      </c>
      <c r="C14" s="4">
        <v>6250</v>
      </c>
      <c r="D14" s="4">
        <f>(15659.5-26)</f>
        <v>15633.5</v>
      </c>
      <c r="E14" s="4">
        <f t="shared" si="0"/>
        <v>-9383.5</v>
      </c>
    </row>
    <row r="15" spans="1:5" x14ac:dyDescent="0.3">
      <c r="A15" s="3" t="s">
        <v>22</v>
      </c>
      <c r="B15" s="13"/>
      <c r="C15" s="4">
        <v>9379</v>
      </c>
      <c r="D15" s="4"/>
      <c r="E15" s="4">
        <f t="shared" si="0"/>
        <v>9379</v>
      </c>
    </row>
    <row r="16" spans="1:5" x14ac:dyDescent="0.3">
      <c r="A16" s="3" t="s">
        <v>21</v>
      </c>
      <c r="B16" s="13"/>
      <c r="C16" s="4">
        <v>5000</v>
      </c>
      <c r="D16" s="4"/>
      <c r="E16" s="4">
        <f t="shared" si="0"/>
        <v>5000</v>
      </c>
    </row>
    <row r="17" spans="1:5" x14ac:dyDescent="0.3">
      <c r="A17" s="3" t="s">
        <v>3</v>
      </c>
      <c r="B17" s="13"/>
      <c r="C17" s="4"/>
      <c r="D17" s="4">
        <v>950</v>
      </c>
      <c r="E17" s="4">
        <f t="shared" si="0"/>
        <v>-950</v>
      </c>
    </row>
    <row r="18" spans="1:5" x14ac:dyDescent="0.3">
      <c r="A18" s="3" t="s">
        <v>20</v>
      </c>
      <c r="B18" s="13"/>
      <c r="C18" s="4"/>
      <c r="D18" s="4">
        <v>597.5</v>
      </c>
      <c r="E18" s="4">
        <f t="shared" si="0"/>
        <v>-597.5</v>
      </c>
    </row>
    <row r="19" spans="1:5" x14ac:dyDescent="0.3">
      <c r="A19" s="3" t="s">
        <v>12</v>
      </c>
      <c r="B19" s="13"/>
      <c r="C19" s="4"/>
      <c r="D19" s="4">
        <v>1250</v>
      </c>
      <c r="E19" s="4">
        <f t="shared" si="0"/>
        <v>-1250</v>
      </c>
    </row>
    <row r="20" spans="1:5" x14ac:dyDescent="0.3">
      <c r="A20" s="3" t="s">
        <v>13</v>
      </c>
      <c r="B20" s="13"/>
      <c r="C20" s="4">
        <v>73.849999999999994</v>
      </c>
      <c r="D20" s="4"/>
      <c r="E20" s="4">
        <f>C20-D20</f>
        <v>73.849999999999994</v>
      </c>
    </row>
    <row r="21" spans="1:5" x14ac:dyDescent="0.3">
      <c r="A21" s="3"/>
      <c r="B21" s="13"/>
      <c r="C21" s="12">
        <f>SUM(C4:C20)</f>
        <v>53567.85</v>
      </c>
      <c r="D21" s="12">
        <f>SUM(D4:D20)</f>
        <v>54688.83</v>
      </c>
      <c r="E21" s="12">
        <f t="shared" si="0"/>
        <v>-1120.9800000000032</v>
      </c>
    </row>
    <row r="22" spans="1:5" x14ac:dyDescent="0.3">
      <c r="B22" s="14"/>
      <c r="D22" s="2"/>
    </row>
    <row r="23" spans="1:5" s="17" customFormat="1" ht="18.600000000000001" thickBot="1" x14ac:dyDescent="0.4">
      <c r="A23" s="18" t="s">
        <v>53</v>
      </c>
      <c r="B23" s="23"/>
      <c r="C23" s="22"/>
      <c r="D23" s="27">
        <f>C21-D21</f>
        <v>-1120.9800000000032</v>
      </c>
      <c r="E23" s="22"/>
    </row>
    <row r="25" spans="1:5" x14ac:dyDescent="0.3">
      <c r="A25" s="3" t="s">
        <v>30</v>
      </c>
      <c r="B25" s="14"/>
      <c r="C25" s="4">
        <v>24282.25</v>
      </c>
      <c r="D25" s="2"/>
    </row>
    <row r="26" spans="1:5" x14ac:dyDescent="0.3">
      <c r="A26" s="3" t="s">
        <v>53</v>
      </c>
      <c r="B26" s="14"/>
      <c r="C26" s="4">
        <f>D23</f>
        <v>-1120.9800000000032</v>
      </c>
      <c r="D26" s="2"/>
    </row>
    <row r="27" spans="1:5" s="17" customFormat="1" ht="18" x14ac:dyDescent="0.35">
      <c r="A27" s="18" t="s">
        <v>29</v>
      </c>
      <c r="B27" s="19"/>
      <c r="C27" s="20">
        <f>SUM(C24:C26)</f>
        <v>23161.269999999997</v>
      </c>
      <c r="D27" s="21"/>
      <c r="E27" s="22"/>
    </row>
    <row r="28" spans="1:5" x14ac:dyDescent="0.3">
      <c r="A28" s="3"/>
      <c r="B28" s="14"/>
      <c r="C28" s="4"/>
      <c r="D28" s="4"/>
    </row>
    <row r="29" spans="1:5" x14ac:dyDescent="0.3">
      <c r="A29" s="3" t="s">
        <v>27</v>
      </c>
      <c r="B29" s="15"/>
      <c r="C29" s="4">
        <v>350</v>
      </c>
    </row>
    <row r="30" spans="1:5" x14ac:dyDescent="0.3">
      <c r="A30" s="3"/>
      <c r="B30" s="15"/>
      <c r="C30" s="4"/>
    </row>
    <row r="31" spans="1:5" ht="15" thickBot="1" x14ac:dyDescent="0.35">
      <c r="A31" s="3" t="s">
        <v>28</v>
      </c>
      <c r="C31" s="6">
        <f>C27+C29+C30</f>
        <v>23511.269999999997</v>
      </c>
    </row>
    <row r="32" spans="1:5" x14ac:dyDescent="0.3">
      <c r="B32" s="15"/>
      <c r="D32" s="1"/>
    </row>
    <row r="33" spans="1:5" x14ac:dyDescent="0.3">
      <c r="A33" s="5"/>
      <c r="B33" s="15"/>
      <c r="D33" s="1"/>
    </row>
    <row r="34" spans="1:5" ht="18.75" customHeight="1" x14ac:dyDescent="0.3">
      <c r="A34" s="1"/>
      <c r="B34" s="15"/>
      <c r="D34" s="1"/>
    </row>
    <row r="35" spans="1:5" x14ac:dyDescent="0.3">
      <c r="A35" s="1"/>
      <c r="B35" s="15"/>
      <c r="D35" s="1"/>
    </row>
    <row r="36" spans="1:5" x14ac:dyDescent="0.3">
      <c r="A36" s="1"/>
      <c r="B36" s="15"/>
      <c r="D36" s="1"/>
    </row>
    <row r="37" spans="1:5" x14ac:dyDescent="0.3">
      <c r="A37" s="11" t="s">
        <v>4</v>
      </c>
      <c r="B37" s="15"/>
      <c r="D37" s="11" t="s">
        <v>52</v>
      </c>
    </row>
    <row r="38" spans="1:5" x14ac:dyDescent="0.3">
      <c r="A38" s="16" t="s">
        <v>5</v>
      </c>
      <c r="D38" s="11" t="s">
        <v>6</v>
      </c>
      <c r="E38" s="4"/>
    </row>
    <row r="39" spans="1:5" ht="14.25" customHeight="1" x14ac:dyDescent="0.3">
      <c r="A39" s="3"/>
      <c r="B39" s="14"/>
      <c r="D39" s="2"/>
    </row>
    <row r="40" spans="1:5" x14ac:dyDescent="0.3">
      <c r="A40" s="3" t="s">
        <v>8</v>
      </c>
      <c r="B40" s="14"/>
      <c r="C40" s="4"/>
      <c r="D40" s="2"/>
    </row>
    <row r="41" spans="1:5" x14ac:dyDescent="0.3">
      <c r="A41" s="3" t="s">
        <v>9</v>
      </c>
      <c r="B41" s="14"/>
      <c r="C41" s="4">
        <v>13100</v>
      </c>
      <c r="D41" s="2"/>
    </row>
    <row r="42" spans="1:5" x14ac:dyDescent="0.3">
      <c r="A42" s="3" t="s">
        <v>31</v>
      </c>
      <c r="B42" s="14"/>
      <c r="C42" s="4">
        <v>1931.28</v>
      </c>
      <c r="D42" s="2"/>
    </row>
    <row r="43" spans="1:5" x14ac:dyDescent="0.3">
      <c r="A43" t="s">
        <v>10</v>
      </c>
      <c r="B43" s="14"/>
      <c r="D43" s="2"/>
    </row>
    <row r="44" spans="1:5" x14ac:dyDescent="0.3">
      <c r="B44" s="14"/>
      <c r="D44" s="2"/>
    </row>
    <row r="45" spans="1:5" x14ac:dyDescent="0.3">
      <c r="A45" s="5"/>
      <c r="B45" s="14"/>
      <c r="C45" s="4"/>
      <c r="D45" s="2"/>
    </row>
    <row r="46" spans="1:5" x14ac:dyDescent="0.3">
      <c r="A46" s="1"/>
      <c r="B46" s="14"/>
      <c r="D46" s="2"/>
    </row>
    <row r="47" spans="1:5" ht="15.6" x14ac:dyDescent="0.3">
      <c r="A47" s="10"/>
      <c r="B47" s="14"/>
      <c r="D47" s="2"/>
    </row>
    <row r="48" spans="1:5" x14ac:dyDescent="0.3">
      <c r="A48" s="1"/>
      <c r="B48" s="14"/>
      <c r="D48" s="2"/>
    </row>
    <row r="49" spans="2:4" x14ac:dyDescent="0.3">
      <c r="B49" s="14"/>
      <c r="D49" s="2"/>
    </row>
    <row r="50" spans="2:4" x14ac:dyDescent="0.3">
      <c r="B50" s="14"/>
      <c r="D50" s="2"/>
    </row>
    <row r="51" spans="2:4" x14ac:dyDescent="0.3">
      <c r="B51" s="14"/>
      <c r="D51" s="2"/>
    </row>
    <row r="52" spans="2:4" x14ac:dyDescent="0.3">
      <c r="B52" s="14"/>
    </row>
  </sheetData>
  <mergeCells count="1">
    <mergeCell ref="A2:E2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67DC2-5C18-9748-89AB-A255899BBD84}">
  <dimension ref="A1:E8"/>
  <sheetViews>
    <sheetView zoomScaleNormal="150" zoomScaleSheetLayoutView="100" workbookViewId="0">
      <selection activeCell="A10" sqref="A10"/>
    </sheetView>
  </sheetViews>
  <sheetFormatPr defaultRowHeight="14.4" x14ac:dyDescent="0.3"/>
  <cols>
    <col min="1" max="1" width="26.88671875" customWidth="1"/>
    <col min="2" max="2" width="11" customWidth="1"/>
    <col min="3" max="3" width="12.21875" style="35" customWidth="1"/>
    <col min="4" max="4" width="12.109375" style="2" customWidth="1"/>
    <col min="5" max="5" width="12.21875" customWidth="1"/>
  </cols>
  <sheetData>
    <row r="1" spans="1:5" ht="17.399999999999999" x14ac:dyDescent="0.3">
      <c r="A1" s="52" t="s">
        <v>37</v>
      </c>
      <c r="B1" s="52"/>
      <c r="C1" s="52"/>
      <c r="D1" s="52"/>
      <c r="E1" s="52"/>
    </row>
    <row r="2" spans="1:5" ht="17.399999999999999" x14ac:dyDescent="0.3">
      <c r="A2" s="38"/>
      <c r="B2" s="38"/>
      <c r="C2" s="38"/>
      <c r="D2" s="38"/>
      <c r="E2" s="38"/>
    </row>
    <row r="3" spans="1:5" ht="15.6" x14ac:dyDescent="0.3">
      <c r="A3" s="28"/>
      <c r="B3" s="39" t="s">
        <v>33</v>
      </c>
      <c r="C3" s="40" t="s">
        <v>34</v>
      </c>
      <c r="D3" s="41" t="s">
        <v>35</v>
      </c>
      <c r="E3" s="39" t="s">
        <v>7</v>
      </c>
    </row>
    <row r="4" spans="1:5" ht="15.6" x14ac:dyDescent="0.3">
      <c r="A4" s="29" t="s">
        <v>38</v>
      </c>
      <c r="B4" s="42" t="s">
        <v>42</v>
      </c>
      <c r="C4" s="36">
        <v>900</v>
      </c>
      <c r="D4" s="30">
        <v>1028.6500000000001</v>
      </c>
      <c r="E4" s="33">
        <f>C4-D4</f>
        <v>-128.65000000000009</v>
      </c>
    </row>
    <row r="5" spans="1:5" ht="23.25" customHeight="1" x14ac:dyDescent="0.3">
      <c r="A5" s="29" t="s">
        <v>39</v>
      </c>
      <c r="B5" s="42" t="s">
        <v>43</v>
      </c>
      <c r="C5" s="36">
        <v>1800</v>
      </c>
      <c r="D5" s="30">
        <v>2331.3000000000002</v>
      </c>
      <c r="E5" s="33">
        <f t="shared" ref="E5:E7" si="0">C5-D5</f>
        <v>-531.30000000000018</v>
      </c>
    </row>
    <row r="6" spans="1:5" ht="24" customHeight="1" x14ac:dyDescent="0.3">
      <c r="A6" s="29" t="s">
        <v>40</v>
      </c>
      <c r="B6" s="42" t="s">
        <v>44</v>
      </c>
      <c r="C6" s="36">
        <v>1560</v>
      </c>
      <c r="D6" s="30">
        <v>1107.95</v>
      </c>
      <c r="E6" s="33">
        <f t="shared" si="0"/>
        <v>452.04999999999995</v>
      </c>
    </row>
    <row r="7" spans="1:5" ht="23.25" customHeight="1" x14ac:dyDescent="0.3">
      <c r="A7" s="29" t="s">
        <v>41</v>
      </c>
      <c r="B7" s="42" t="s">
        <v>45</v>
      </c>
      <c r="C7" s="36">
        <v>1380</v>
      </c>
      <c r="D7" s="30">
        <v>1164.45</v>
      </c>
      <c r="E7" s="33">
        <f t="shared" si="0"/>
        <v>215.54999999999995</v>
      </c>
    </row>
    <row r="8" spans="1:5" ht="21" customHeight="1" x14ac:dyDescent="0.3">
      <c r="A8" s="31" t="s">
        <v>36</v>
      </c>
      <c r="B8" s="43">
        <v>91</v>
      </c>
      <c r="C8" s="37">
        <f>SUM(C4:C7)</f>
        <v>5640</v>
      </c>
      <c r="D8" s="32">
        <f>SUM(D4:D7)</f>
        <v>5632.35</v>
      </c>
      <c r="E8" s="34">
        <f>SUM(E4:E7)</f>
        <v>7.6499999999996362</v>
      </c>
    </row>
  </sheetData>
  <mergeCells count="1">
    <mergeCell ref="A1:E1"/>
  </mergeCells>
  <pageMargins left="0.7" right="0.7" top="0.75" bottom="0.75" header="0.3" footer="0.3"/>
  <pageSetup paperSize="9" scale="0" firstPageNumber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2024</vt:lpstr>
      <vt:lpstr>Spec.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AnetteJohnni Sand</dc:creator>
  <cp:lastModifiedBy>Peder Christian Kornum</cp:lastModifiedBy>
  <cp:lastPrinted>2025-03-07T13:46:09Z</cp:lastPrinted>
  <dcterms:created xsi:type="dcterms:W3CDTF">2022-10-11T20:15:07Z</dcterms:created>
  <dcterms:modified xsi:type="dcterms:W3CDTF">2025-03-07T13:47:34Z</dcterms:modified>
</cp:coreProperties>
</file>